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erosion rates " sheetId="1" r:id="rId1"/>
    <sheet name="deltaC13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2"/>
  <c r="E7"/>
  <c r="D7"/>
  <c r="F7" s="1"/>
  <c r="I7" s="1"/>
  <c r="B7"/>
  <c r="C7" s="1"/>
  <c r="B8" i="1"/>
  <c r="J3"/>
  <c r="J4" s="1"/>
  <c r="J5" s="1"/>
  <c r="J6" s="1"/>
  <c r="J7" s="1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K3"/>
  <c r="G3"/>
  <c r="E3"/>
  <c r="I3"/>
  <c r="B6"/>
  <c r="H3" s="1"/>
  <c r="K4" s="1"/>
  <c r="I4" s="1"/>
  <c r="H4" l="1"/>
  <c r="K5" s="1"/>
  <c r="D3"/>
  <c r="G4" s="1"/>
  <c r="E4" l="1"/>
  <c r="H5"/>
  <c r="K6" s="1"/>
  <c r="I5"/>
  <c r="D4"/>
  <c r="G5" s="1"/>
  <c r="D5" l="1"/>
  <c r="G6" s="1"/>
  <c r="E5"/>
  <c r="H6"/>
  <c r="K7" s="1"/>
  <c r="I6"/>
  <c r="D6" l="1"/>
  <c r="G7" s="1"/>
  <c r="E6"/>
  <c r="H7"/>
  <c r="K8" s="1"/>
  <c r="I7"/>
  <c r="I8" l="1"/>
  <c r="H8"/>
  <c r="K9" s="1"/>
  <c r="D7"/>
  <c r="G8" s="1"/>
  <c r="E7"/>
  <c r="D8" l="1"/>
  <c r="G9" s="1"/>
  <c r="E8"/>
  <c r="I9"/>
  <c r="H9"/>
  <c r="K10" s="1"/>
  <c r="G10" l="1"/>
  <c r="D9"/>
  <c r="E9"/>
  <c r="H10"/>
  <c r="K11" s="1"/>
  <c r="I10"/>
  <c r="D10" l="1"/>
  <c r="G11" s="1"/>
  <c r="E10"/>
  <c r="H11"/>
  <c r="K12" s="1"/>
  <c r="I11"/>
  <c r="D11" l="1"/>
  <c r="G12" s="1"/>
  <c r="E11"/>
  <c r="H12"/>
  <c r="K13" s="1"/>
  <c r="I12"/>
  <c r="D12" l="1"/>
  <c r="E12"/>
  <c r="G13"/>
  <c r="I13"/>
  <c r="H13"/>
  <c r="K14" s="1"/>
  <c r="H14" l="1"/>
  <c r="K15" s="1"/>
  <c r="I14"/>
  <c r="E13"/>
  <c r="D13"/>
  <c r="G14" s="1"/>
  <c r="D14" l="1"/>
  <c r="G15" s="1"/>
  <c r="E14"/>
  <c r="H15"/>
  <c r="K16" s="1"/>
  <c r="I15"/>
  <c r="D15" l="1"/>
  <c r="G16" s="1"/>
  <c r="E15"/>
  <c r="H16"/>
  <c r="K17" s="1"/>
  <c r="I16"/>
  <c r="D16" l="1"/>
  <c r="E16"/>
  <c r="G17"/>
  <c r="I17"/>
  <c r="H17"/>
  <c r="K18" s="1"/>
  <c r="H18" l="1"/>
  <c r="K19" s="1"/>
  <c r="I18"/>
  <c r="D17"/>
  <c r="G18" s="1"/>
  <c r="E17"/>
  <c r="E18" l="1"/>
  <c r="D18"/>
  <c r="G19" s="1"/>
  <c r="H19"/>
  <c r="K20" s="1"/>
  <c r="I19"/>
  <c r="D19" l="1"/>
  <c r="G20" s="1"/>
  <c r="E19"/>
  <c r="H20"/>
  <c r="K21" s="1"/>
  <c r="I20"/>
  <c r="D20" l="1"/>
  <c r="G21" s="1"/>
  <c r="E20"/>
  <c r="H21"/>
  <c r="K22" s="1"/>
  <c r="I21"/>
  <c r="D21" l="1"/>
  <c r="E21"/>
  <c r="G22"/>
  <c r="H22"/>
  <c r="K23" s="1"/>
  <c r="I22"/>
  <c r="D22" l="1"/>
  <c r="G23" s="1"/>
  <c r="E22"/>
  <c r="I23"/>
  <c r="H23"/>
  <c r="K24" s="1"/>
  <c r="D23" l="1"/>
  <c r="G24" s="1"/>
  <c r="E23"/>
  <c r="I24"/>
  <c r="H24"/>
  <c r="K25" s="1"/>
  <c r="D24" l="1"/>
  <c r="G25" s="1"/>
  <c r="E24"/>
  <c r="H25"/>
  <c r="I25"/>
  <c r="K26"/>
  <c r="H26" l="1"/>
  <c r="K27" s="1"/>
  <c r="I26"/>
  <c r="D25"/>
  <c r="G26" s="1"/>
  <c r="E25"/>
  <c r="H27" l="1"/>
  <c r="K28" s="1"/>
  <c r="I27"/>
  <c r="G27"/>
  <c r="D26"/>
  <c r="E26"/>
  <c r="I28" l="1"/>
  <c r="H28"/>
  <c r="K29" s="1"/>
  <c r="D27"/>
  <c r="G28" s="1"/>
  <c r="E27"/>
  <c r="D28" l="1"/>
  <c r="G29" s="1"/>
  <c r="E28"/>
  <c r="H29"/>
  <c r="K30" s="1"/>
  <c r="I29"/>
  <c r="D29" l="1"/>
  <c r="E29"/>
  <c r="G30"/>
  <c r="H30"/>
  <c r="K31" s="1"/>
  <c r="I30"/>
  <c r="D30" l="1"/>
  <c r="G31" s="1"/>
  <c r="E30"/>
  <c r="I31"/>
  <c r="H31"/>
  <c r="K32" s="1"/>
  <c r="D31" l="1"/>
  <c r="G32" s="1"/>
  <c r="E31"/>
  <c r="H32"/>
  <c r="K33" s="1"/>
  <c r="I32"/>
  <c r="D32" l="1"/>
  <c r="E32"/>
  <c r="G33"/>
  <c r="H33"/>
  <c r="K34" s="1"/>
  <c r="I33"/>
  <c r="D33" l="1"/>
  <c r="G34" s="1"/>
  <c r="E33"/>
  <c r="H34"/>
  <c r="I34"/>
  <c r="K35"/>
  <c r="I35" l="1"/>
  <c r="H35"/>
  <c r="K36" s="1"/>
  <c r="D34"/>
  <c r="G35" s="1"/>
  <c r="E34"/>
  <c r="D35" l="1"/>
  <c r="G36" s="1"/>
  <c r="E35"/>
  <c r="H36"/>
  <c r="K37" s="1"/>
  <c r="I36"/>
  <c r="D36" l="1"/>
  <c r="G37" s="1"/>
  <c r="E36"/>
  <c r="H37"/>
  <c r="K38" s="1"/>
  <c r="I37"/>
  <c r="D37" l="1"/>
  <c r="G38" s="1"/>
  <c r="E37"/>
  <c r="I38"/>
  <c r="H38"/>
  <c r="K39" s="1"/>
  <c r="H39" l="1"/>
  <c r="K40" s="1"/>
  <c r="I39"/>
  <c r="D38"/>
  <c r="G39" s="1"/>
  <c r="E38"/>
  <c r="H40" l="1"/>
  <c r="I40"/>
  <c r="K41"/>
  <c r="D39"/>
  <c r="G40" s="1"/>
  <c r="E39"/>
  <c r="H41" l="1"/>
  <c r="K42" s="1"/>
  <c r="I41"/>
  <c r="D40"/>
  <c r="G41" s="1"/>
  <c r="E40"/>
  <c r="I42" l="1"/>
  <c r="H42"/>
  <c r="K43" s="1"/>
  <c r="D41"/>
  <c r="G42" s="1"/>
  <c r="E41"/>
  <c r="I43" l="1"/>
  <c r="H43"/>
  <c r="K44" s="1"/>
  <c r="D42"/>
  <c r="G43" s="1"/>
  <c r="E42"/>
  <c r="D43" l="1"/>
  <c r="G44" s="1"/>
  <c r="E43"/>
  <c r="H44"/>
  <c r="I44"/>
  <c r="K45"/>
  <c r="I45" l="1"/>
  <c r="H45"/>
  <c r="K46" s="1"/>
  <c r="D44"/>
  <c r="G45" s="1"/>
  <c r="E44"/>
  <c r="H46" l="1"/>
  <c r="K47" s="1"/>
  <c r="I46"/>
  <c r="D45"/>
  <c r="G46" s="1"/>
  <c r="E45"/>
  <c r="D46" l="1"/>
  <c r="G47" s="1"/>
  <c r="E46"/>
  <c r="I47"/>
  <c r="B9" s="1"/>
  <c r="H47"/>
  <c r="D47" l="1"/>
  <c r="E47"/>
</calcChain>
</file>

<file path=xl/sharedStrings.xml><?xml version="1.0" encoding="utf-8"?>
<sst xmlns="http://schemas.openxmlformats.org/spreadsheetml/2006/main" count="36" uniqueCount="34">
  <si>
    <t>erosion rate (kg*m**-2)</t>
  </si>
  <si>
    <t>erosion site</t>
  </si>
  <si>
    <t>ref inv Bq m**-2)</t>
  </si>
  <si>
    <t>mixing depth</t>
  </si>
  <si>
    <t>refconc</t>
  </si>
  <si>
    <t>soildens</t>
  </si>
  <si>
    <t>inv</t>
  </si>
  <si>
    <t>deposion site</t>
  </si>
  <si>
    <t>conc (0-0.1)</t>
  </si>
  <si>
    <t>conc(0-0.1)</t>
  </si>
  <si>
    <t>conc(0-0.)</t>
  </si>
  <si>
    <t>conc(0-0.005)</t>
  </si>
  <si>
    <t>year</t>
  </si>
  <si>
    <t>mix depth</t>
  </si>
  <si>
    <t>conc(mix depth)</t>
  </si>
  <si>
    <t>erosion rate aleman (kg m**-2)</t>
  </si>
  <si>
    <t>sampdep</t>
  </si>
  <si>
    <t>V-PDP</t>
  </si>
  <si>
    <t>13Cin</t>
  </si>
  <si>
    <t>13Ceros</t>
  </si>
  <si>
    <t>13Cwetl</t>
  </si>
  <si>
    <t>fracSOCeros</t>
  </si>
  <si>
    <t>Crefinv (kg m**-2)</t>
  </si>
  <si>
    <t>erosion r</t>
  </si>
  <si>
    <t>time period</t>
  </si>
  <si>
    <t>13C Aleman</t>
  </si>
  <si>
    <t>13Cpres</t>
  </si>
  <si>
    <t>13Ccalc</t>
  </si>
  <si>
    <t>SOCinput</t>
  </si>
  <si>
    <t>delta13Ccalc</t>
  </si>
  <si>
    <t>totstock</t>
  </si>
  <si>
    <t>deltaC13tot</t>
  </si>
  <si>
    <t>13Ceroswetl</t>
  </si>
  <si>
    <t>13Cerosrefval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</si>
</sst>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B1" workbookViewId="0">
      <selection activeCell="I47" sqref="I47"/>
    </sheetView>
  </sheetViews>
  <sheetFormatPr defaultRowHeight="15"/>
  <cols>
    <col min="1" max="1" width="37.28515625" customWidth="1"/>
    <col min="2" max="2" width="12.42578125" customWidth="1"/>
    <col min="4" max="4" width="16.140625" customWidth="1"/>
    <col min="5" max="6" width="14.7109375" customWidth="1"/>
    <col min="7" max="8" width="17" customWidth="1"/>
    <col min="9" max="10" width="13.5703125" customWidth="1"/>
    <col min="11" max="11" width="14" customWidth="1"/>
  </cols>
  <sheetData>
    <row r="1" spans="1:11">
      <c r="C1" t="s">
        <v>12</v>
      </c>
      <c r="D1" t="s">
        <v>1</v>
      </c>
      <c r="H1" t="s">
        <v>7</v>
      </c>
    </row>
    <row r="2" spans="1:11">
      <c r="A2" t="s">
        <v>2</v>
      </c>
      <c r="B2">
        <v>1000</v>
      </c>
      <c r="D2" t="s">
        <v>14</v>
      </c>
      <c r="E2" t="s">
        <v>8</v>
      </c>
      <c r="F2" t="s">
        <v>13</v>
      </c>
      <c r="G2" t="s">
        <v>6</v>
      </c>
      <c r="H2" t="s">
        <v>11</v>
      </c>
      <c r="I2" t="s">
        <v>9</v>
      </c>
      <c r="J2" t="s">
        <v>13</v>
      </c>
      <c r="K2" t="s">
        <v>6</v>
      </c>
    </row>
    <row r="3" spans="1:11">
      <c r="A3" t="s">
        <v>3</v>
      </c>
      <c r="B3">
        <v>0.02</v>
      </c>
      <c r="C3">
        <v>1</v>
      </c>
      <c r="D3">
        <f>B6</f>
        <v>50</v>
      </c>
      <c r="E3">
        <f>B8</f>
        <v>10</v>
      </c>
      <c r="F3">
        <f>B3</f>
        <v>0.02</v>
      </c>
      <c r="G3">
        <f>B2</f>
        <v>1000</v>
      </c>
      <c r="H3">
        <f>B6</f>
        <v>50</v>
      </c>
      <c r="I3">
        <f>B8</f>
        <v>10</v>
      </c>
      <c r="J3">
        <f>B3</f>
        <v>0.02</v>
      </c>
      <c r="K3">
        <f>B2</f>
        <v>1000</v>
      </c>
    </row>
    <row r="4" spans="1:11">
      <c r="A4" t="s">
        <v>0</v>
      </c>
      <c r="B4">
        <v>0.01</v>
      </c>
      <c r="C4">
        <v>2</v>
      </c>
      <c r="D4">
        <f>G4/(F4*$B$5)</f>
        <v>49.999999999999993</v>
      </c>
      <c r="E4">
        <f>G4/($B$7*$B$5)</f>
        <v>9.9949999999999992</v>
      </c>
      <c r="F4">
        <f>F3-$B$4/$B$5</f>
        <v>1.9990000000000001E-2</v>
      </c>
      <c r="G4">
        <f>G3-$B$4*D3</f>
        <v>999.5</v>
      </c>
      <c r="H4">
        <f>K4/(J4*$B$5)</f>
        <v>49.999999999999993</v>
      </c>
      <c r="I4">
        <f>K4/($B$7*$B$5)</f>
        <v>10.005000000000001</v>
      </c>
      <c r="J4">
        <f>J3+$B$4/$B$5</f>
        <v>2.001E-2</v>
      </c>
      <c r="K4">
        <f>K3+$B$4*H3</f>
        <v>1000.5</v>
      </c>
    </row>
    <row r="5" spans="1:11">
      <c r="A5" t="s">
        <v>5</v>
      </c>
      <c r="B5">
        <v>1000</v>
      </c>
      <c r="C5">
        <v>3</v>
      </c>
      <c r="D5">
        <f t="shared" ref="D5:D47" si="0">G5/(F5*$B$5)</f>
        <v>50</v>
      </c>
      <c r="E5">
        <f t="shared" ref="E5:E47" si="1">G5/($B$7*$B$5)</f>
        <v>9.99</v>
      </c>
      <c r="F5">
        <f t="shared" ref="F5:F47" si="2">F4-$B$4/$B$5</f>
        <v>1.9980000000000001E-2</v>
      </c>
      <c r="G5">
        <f t="shared" ref="G5:G47" si="3">G4-$B$4*D4</f>
        <v>999</v>
      </c>
      <c r="H5">
        <f t="shared" ref="H5:H47" si="4">K5/(J5*$B$5)</f>
        <v>50</v>
      </c>
      <c r="I5">
        <f t="shared" ref="I5:I47" si="5">K5/($B$7*$B$5)</f>
        <v>10.01</v>
      </c>
      <c r="J5">
        <f t="shared" ref="J5:J47" si="6">J4+$B$4/$B$5</f>
        <v>2.002E-2</v>
      </c>
      <c r="K5">
        <f t="shared" ref="K5:K47" si="7">K4+$B$4*H4</f>
        <v>1001</v>
      </c>
    </row>
    <row r="6" spans="1:11">
      <c r="A6" t="s">
        <v>4</v>
      </c>
      <c r="B6">
        <f>B2/(B3*B5)</f>
        <v>50</v>
      </c>
      <c r="C6">
        <v>4</v>
      </c>
      <c r="D6">
        <f t="shared" si="0"/>
        <v>49.999999999999993</v>
      </c>
      <c r="E6">
        <f t="shared" si="1"/>
        <v>9.9849999999999994</v>
      </c>
      <c r="F6">
        <f t="shared" si="2"/>
        <v>1.9970000000000002E-2</v>
      </c>
      <c r="G6">
        <f t="shared" si="3"/>
        <v>998.5</v>
      </c>
      <c r="H6">
        <f t="shared" si="4"/>
        <v>50.000000000000007</v>
      </c>
      <c r="I6">
        <f t="shared" si="5"/>
        <v>10.015000000000001</v>
      </c>
      <c r="J6">
        <f t="shared" si="6"/>
        <v>2.0029999999999999E-2</v>
      </c>
      <c r="K6">
        <f t="shared" si="7"/>
        <v>1001.5</v>
      </c>
    </row>
    <row r="7" spans="1:11">
      <c r="A7" t="s">
        <v>16</v>
      </c>
      <c r="B7">
        <v>0.1</v>
      </c>
      <c r="C7">
        <v>5</v>
      </c>
      <c r="D7">
        <f t="shared" si="0"/>
        <v>50</v>
      </c>
      <c r="E7">
        <f t="shared" si="1"/>
        <v>9.98</v>
      </c>
      <c r="F7">
        <f t="shared" si="2"/>
        <v>1.9960000000000002E-2</v>
      </c>
      <c r="G7">
        <f t="shared" si="3"/>
        <v>998</v>
      </c>
      <c r="H7">
        <f t="shared" si="4"/>
        <v>50</v>
      </c>
      <c r="I7">
        <f t="shared" si="5"/>
        <v>10.02</v>
      </c>
      <c r="J7">
        <f t="shared" si="6"/>
        <v>2.0039999999999999E-2</v>
      </c>
      <c r="K7">
        <f t="shared" si="7"/>
        <v>1002</v>
      </c>
    </row>
    <row r="8" spans="1:11">
      <c r="A8" t="s">
        <v>10</v>
      </c>
      <c r="B8">
        <f>B2/(B7*B5)</f>
        <v>10</v>
      </c>
      <c r="C8">
        <v>6</v>
      </c>
      <c r="D8">
        <f t="shared" si="0"/>
        <v>49.999999999999993</v>
      </c>
      <c r="E8">
        <f t="shared" si="1"/>
        <v>9.9749999999999996</v>
      </c>
      <c r="F8">
        <f t="shared" si="2"/>
        <v>1.9950000000000002E-2</v>
      </c>
      <c r="G8">
        <f t="shared" si="3"/>
        <v>997.5</v>
      </c>
      <c r="H8">
        <f t="shared" si="4"/>
        <v>50.000000000000007</v>
      </c>
      <c r="I8">
        <f t="shared" si="5"/>
        <v>10.025</v>
      </c>
      <c r="J8">
        <f t="shared" si="6"/>
        <v>2.0049999999999998E-2</v>
      </c>
      <c r="K8">
        <f t="shared" si="7"/>
        <v>1002.5</v>
      </c>
    </row>
    <row r="9" spans="1:11">
      <c r="A9" t="s">
        <v>15</v>
      </c>
      <c r="B9">
        <f>$B$5*(I47-$B$8)/($B$8*C47)</f>
        <v>0.48888888888889026</v>
      </c>
      <c r="C9">
        <v>7</v>
      </c>
      <c r="D9">
        <f t="shared" si="0"/>
        <v>50</v>
      </c>
      <c r="E9">
        <f t="shared" si="1"/>
        <v>9.9700000000000006</v>
      </c>
      <c r="F9">
        <f t="shared" si="2"/>
        <v>1.9940000000000003E-2</v>
      </c>
      <c r="G9">
        <f t="shared" si="3"/>
        <v>997</v>
      </c>
      <c r="H9">
        <f t="shared" si="4"/>
        <v>50</v>
      </c>
      <c r="I9">
        <f t="shared" si="5"/>
        <v>10.029999999999999</v>
      </c>
      <c r="J9">
        <f t="shared" si="6"/>
        <v>2.0059999999999998E-2</v>
      </c>
      <c r="K9">
        <f t="shared" si="7"/>
        <v>1003</v>
      </c>
    </row>
    <row r="10" spans="1:11">
      <c r="C10">
        <v>8</v>
      </c>
      <c r="D10">
        <f t="shared" si="0"/>
        <v>49.999999999999993</v>
      </c>
      <c r="E10">
        <f t="shared" si="1"/>
        <v>9.9649999999999999</v>
      </c>
      <c r="F10">
        <f t="shared" si="2"/>
        <v>1.9930000000000003E-2</v>
      </c>
      <c r="G10">
        <f t="shared" si="3"/>
        <v>996.5</v>
      </c>
      <c r="H10">
        <f t="shared" si="4"/>
        <v>50.000000000000007</v>
      </c>
      <c r="I10">
        <f t="shared" si="5"/>
        <v>10.035</v>
      </c>
      <c r="J10">
        <f t="shared" si="6"/>
        <v>2.0069999999999998E-2</v>
      </c>
      <c r="K10">
        <f t="shared" si="7"/>
        <v>1003.5</v>
      </c>
    </row>
    <row r="11" spans="1:11">
      <c r="C11">
        <v>9</v>
      </c>
      <c r="D11">
        <f t="shared" si="0"/>
        <v>49.999999999999986</v>
      </c>
      <c r="E11">
        <f t="shared" si="1"/>
        <v>9.9600000000000009</v>
      </c>
      <c r="F11">
        <f t="shared" si="2"/>
        <v>1.9920000000000004E-2</v>
      </c>
      <c r="G11">
        <f t="shared" si="3"/>
        <v>996</v>
      </c>
      <c r="H11">
        <f t="shared" si="4"/>
        <v>50.000000000000007</v>
      </c>
      <c r="I11">
        <f t="shared" si="5"/>
        <v>10.039999999999999</v>
      </c>
      <c r="J11">
        <f t="shared" si="6"/>
        <v>2.0079999999999997E-2</v>
      </c>
      <c r="K11">
        <f t="shared" si="7"/>
        <v>1004</v>
      </c>
    </row>
    <row r="12" spans="1:11">
      <c r="C12">
        <v>10</v>
      </c>
      <c r="D12">
        <f t="shared" si="0"/>
        <v>49.999999999999993</v>
      </c>
      <c r="E12">
        <f t="shared" si="1"/>
        <v>9.9550000000000001</v>
      </c>
      <c r="F12">
        <f t="shared" si="2"/>
        <v>1.9910000000000004E-2</v>
      </c>
      <c r="G12">
        <f t="shared" si="3"/>
        <v>995.5</v>
      </c>
      <c r="H12">
        <f t="shared" si="4"/>
        <v>50.000000000000007</v>
      </c>
      <c r="I12">
        <f t="shared" si="5"/>
        <v>10.045</v>
      </c>
      <c r="J12">
        <f t="shared" si="6"/>
        <v>2.0089999999999997E-2</v>
      </c>
      <c r="K12">
        <f t="shared" si="7"/>
        <v>1004.5</v>
      </c>
    </row>
    <row r="13" spans="1:11">
      <c r="C13">
        <v>11</v>
      </c>
      <c r="D13">
        <f t="shared" si="0"/>
        <v>49.999999999999986</v>
      </c>
      <c r="E13">
        <f t="shared" si="1"/>
        <v>9.9499999999999993</v>
      </c>
      <c r="F13">
        <f t="shared" si="2"/>
        <v>1.9900000000000004E-2</v>
      </c>
      <c r="G13">
        <f t="shared" si="3"/>
        <v>995</v>
      </c>
      <c r="H13">
        <f t="shared" si="4"/>
        <v>50.000000000000007</v>
      </c>
      <c r="I13">
        <f t="shared" si="5"/>
        <v>10.050000000000001</v>
      </c>
      <c r="J13">
        <f t="shared" si="6"/>
        <v>2.0099999999999996E-2</v>
      </c>
      <c r="K13">
        <f t="shared" si="7"/>
        <v>1005</v>
      </c>
    </row>
    <row r="14" spans="1:11">
      <c r="C14">
        <v>12</v>
      </c>
      <c r="D14">
        <f t="shared" si="0"/>
        <v>49.999999999999993</v>
      </c>
      <c r="E14">
        <f t="shared" si="1"/>
        <v>9.9450000000000003</v>
      </c>
      <c r="F14">
        <f t="shared" si="2"/>
        <v>1.9890000000000005E-2</v>
      </c>
      <c r="G14">
        <f t="shared" si="3"/>
        <v>994.5</v>
      </c>
      <c r="H14">
        <f t="shared" si="4"/>
        <v>50.000000000000007</v>
      </c>
      <c r="I14">
        <f t="shared" si="5"/>
        <v>10.055</v>
      </c>
      <c r="J14">
        <f t="shared" si="6"/>
        <v>2.0109999999999996E-2</v>
      </c>
      <c r="K14">
        <f t="shared" si="7"/>
        <v>1005.5</v>
      </c>
    </row>
    <row r="15" spans="1:11">
      <c r="C15">
        <v>13</v>
      </c>
      <c r="D15">
        <f t="shared" si="0"/>
        <v>49.999999999999986</v>
      </c>
      <c r="E15">
        <f t="shared" si="1"/>
        <v>9.94</v>
      </c>
      <c r="F15">
        <f t="shared" si="2"/>
        <v>1.9880000000000005E-2</v>
      </c>
      <c r="G15">
        <f t="shared" si="3"/>
        <v>994</v>
      </c>
      <c r="H15">
        <f t="shared" si="4"/>
        <v>50.000000000000014</v>
      </c>
      <c r="I15">
        <f t="shared" si="5"/>
        <v>10.06</v>
      </c>
      <c r="J15">
        <f t="shared" si="6"/>
        <v>2.0119999999999996E-2</v>
      </c>
      <c r="K15">
        <f t="shared" si="7"/>
        <v>1006</v>
      </c>
    </row>
    <row r="16" spans="1:11">
      <c r="C16">
        <v>14</v>
      </c>
      <c r="D16">
        <f t="shared" si="0"/>
        <v>49.999999999999986</v>
      </c>
      <c r="E16">
        <f t="shared" si="1"/>
        <v>9.9350000000000005</v>
      </c>
      <c r="F16">
        <f t="shared" si="2"/>
        <v>1.9870000000000006E-2</v>
      </c>
      <c r="G16">
        <f t="shared" si="3"/>
        <v>993.5</v>
      </c>
      <c r="H16">
        <f t="shared" si="4"/>
        <v>50.000000000000014</v>
      </c>
      <c r="I16">
        <f t="shared" si="5"/>
        <v>10.065</v>
      </c>
      <c r="J16">
        <f t="shared" si="6"/>
        <v>2.0129999999999995E-2</v>
      </c>
      <c r="K16">
        <f t="shared" si="7"/>
        <v>1006.5</v>
      </c>
    </row>
    <row r="17" spans="3:11">
      <c r="C17">
        <v>15</v>
      </c>
      <c r="D17">
        <f t="shared" si="0"/>
        <v>49.999999999999986</v>
      </c>
      <c r="E17">
        <f t="shared" si="1"/>
        <v>9.93</v>
      </c>
      <c r="F17">
        <f t="shared" si="2"/>
        <v>1.9860000000000006E-2</v>
      </c>
      <c r="G17">
        <f t="shared" si="3"/>
        <v>993</v>
      </c>
      <c r="H17">
        <f t="shared" si="4"/>
        <v>50.000000000000014</v>
      </c>
      <c r="I17">
        <f t="shared" si="5"/>
        <v>10.07</v>
      </c>
      <c r="J17">
        <f t="shared" si="6"/>
        <v>2.0139999999999995E-2</v>
      </c>
      <c r="K17">
        <f t="shared" si="7"/>
        <v>1007</v>
      </c>
    </row>
    <row r="18" spans="3:11">
      <c r="C18">
        <v>16</v>
      </c>
      <c r="D18">
        <f t="shared" si="0"/>
        <v>49.999999999999986</v>
      </c>
      <c r="E18">
        <f t="shared" si="1"/>
        <v>9.9250000000000007</v>
      </c>
      <c r="F18">
        <f t="shared" si="2"/>
        <v>1.9850000000000007E-2</v>
      </c>
      <c r="G18">
        <f t="shared" si="3"/>
        <v>992.5</v>
      </c>
      <c r="H18">
        <f t="shared" si="4"/>
        <v>50.000000000000014</v>
      </c>
      <c r="I18">
        <f t="shared" si="5"/>
        <v>10.074999999999999</v>
      </c>
      <c r="J18">
        <f t="shared" si="6"/>
        <v>2.0149999999999994E-2</v>
      </c>
      <c r="K18">
        <f t="shared" si="7"/>
        <v>1007.5</v>
      </c>
    </row>
    <row r="19" spans="3:11">
      <c r="C19">
        <v>17</v>
      </c>
      <c r="D19">
        <f t="shared" si="0"/>
        <v>49.999999999999986</v>
      </c>
      <c r="E19">
        <f t="shared" si="1"/>
        <v>9.92</v>
      </c>
      <c r="F19">
        <f t="shared" si="2"/>
        <v>1.9840000000000007E-2</v>
      </c>
      <c r="G19">
        <f t="shared" si="3"/>
        <v>992</v>
      </c>
      <c r="H19">
        <f t="shared" si="4"/>
        <v>50.000000000000014</v>
      </c>
      <c r="I19">
        <f t="shared" si="5"/>
        <v>10.08</v>
      </c>
      <c r="J19">
        <f t="shared" si="6"/>
        <v>2.0159999999999994E-2</v>
      </c>
      <c r="K19">
        <f t="shared" si="7"/>
        <v>1008</v>
      </c>
    </row>
    <row r="20" spans="3:11">
      <c r="C20">
        <v>18</v>
      </c>
      <c r="D20">
        <f t="shared" si="0"/>
        <v>49.999999999999979</v>
      </c>
      <c r="E20">
        <f t="shared" si="1"/>
        <v>9.9149999999999991</v>
      </c>
      <c r="F20">
        <f t="shared" si="2"/>
        <v>1.9830000000000007E-2</v>
      </c>
      <c r="G20">
        <f t="shared" si="3"/>
        <v>991.5</v>
      </c>
      <c r="H20">
        <f t="shared" si="4"/>
        <v>50.000000000000014</v>
      </c>
      <c r="I20">
        <f t="shared" si="5"/>
        <v>10.085000000000001</v>
      </c>
      <c r="J20">
        <f t="shared" si="6"/>
        <v>2.0169999999999993E-2</v>
      </c>
      <c r="K20">
        <f t="shared" si="7"/>
        <v>1008.5</v>
      </c>
    </row>
    <row r="21" spans="3:11">
      <c r="C21">
        <v>19</v>
      </c>
      <c r="D21">
        <f t="shared" si="0"/>
        <v>49.999999999999979</v>
      </c>
      <c r="E21">
        <f t="shared" si="1"/>
        <v>9.91</v>
      </c>
      <c r="F21">
        <f t="shared" si="2"/>
        <v>1.9820000000000008E-2</v>
      </c>
      <c r="G21">
        <f t="shared" si="3"/>
        <v>991</v>
      </c>
      <c r="H21">
        <f t="shared" si="4"/>
        <v>50.000000000000021</v>
      </c>
      <c r="I21">
        <f t="shared" si="5"/>
        <v>10.09</v>
      </c>
      <c r="J21">
        <f t="shared" si="6"/>
        <v>2.0179999999999993E-2</v>
      </c>
      <c r="K21">
        <f t="shared" si="7"/>
        <v>1009</v>
      </c>
    </row>
    <row r="22" spans="3:11">
      <c r="C22">
        <v>20</v>
      </c>
      <c r="D22">
        <f t="shared" si="0"/>
        <v>49.999999999999979</v>
      </c>
      <c r="E22">
        <f t="shared" si="1"/>
        <v>9.9049999999999994</v>
      </c>
      <c r="F22">
        <f t="shared" si="2"/>
        <v>1.9810000000000008E-2</v>
      </c>
      <c r="G22">
        <f t="shared" si="3"/>
        <v>990.5</v>
      </c>
      <c r="H22">
        <f t="shared" si="4"/>
        <v>50.000000000000014</v>
      </c>
      <c r="I22">
        <f t="shared" si="5"/>
        <v>10.095000000000001</v>
      </c>
      <c r="J22">
        <f t="shared" si="6"/>
        <v>2.0189999999999993E-2</v>
      </c>
      <c r="K22">
        <f t="shared" si="7"/>
        <v>1009.5</v>
      </c>
    </row>
    <row r="23" spans="3:11">
      <c r="C23">
        <v>21</v>
      </c>
      <c r="D23">
        <f t="shared" si="0"/>
        <v>49.999999999999979</v>
      </c>
      <c r="E23">
        <f t="shared" si="1"/>
        <v>9.9</v>
      </c>
      <c r="F23">
        <f t="shared" si="2"/>
        <v>1.9800000000000009E-2</v>
      </c>
      <c r="G23">
        <f t="shared" si="3"/>
        <v>990</v>
      </c>
      <c r="H23">
        <f t="shared" si="4"/>
        <v>50.000000000000021</v>
      </c>
      <c r="I23">
        <f t="shared" si="5"/>
        <v>10.1</v>
      </c>
      <c r="J23">
        <f t="shared" si="6"/>
        <v>2.0199999999999992E-2</v>
      </c>
      <c r="K23">
        <f t="shared" si="7"/>
        <v>1010</v>
      </c>
    </row>
    <row r="24" spans="3:11">
      <c r="C24">
        <v>22</v>
      </c>
      <c r="D24">
        <f t="shared" si="0"/>
        <v>49.999999999999979</v>
      </c>
      <c r="E24">
        <f t="shared" si="1"/>
        <v>9.8949999999999996</v>
      </c>
      <c r="F24">
        <f t="shared" si="2"/>
        <v>1.9790000000000009E-2</v>
      </c>
      <c r="G24">
        <f t="shared" si="3"/>
        <v>989.5</v>
      </c>
      <c r="H24">
        <f t="shared" si="4"/>
        <v>50.000000000000021</v>
      </c>
      <c r="I24">
        <f t="shared" si="5"/>
        <v>10.105</v>
      </c>
      <c r="J24">
        <f t="shared" si="6"/>
        <v>2.0209999999999992E-2</v>
      </c>
      <c r="K24">
        <f t="shared" si="7"/>
        <v>1010.5</v>
      </c>
    </row>
    <row r="25" spans="3:11">
      <c r="C25">
        <v>23</v>
      </c>
      <c r="D25">
        <f t="shared" si="0"/>
        <v>49.999999999999979</v>
      </c>
      <c r="E25">
        <f t="shared" si="1"/>
        <v>9.89</v>
      </c>
      <c r="F25">
        <f t="shared" si="2"/>
        <v>1.9780000000000009E-2</v>
      </c>
      <c r="G25">
        <f t="shared" si="3"/>
        <v>989</v>
      </c>
      <c r="H25">
        <f t="shared" si="4"/>
        <v>50.000000000000021</v>
      </c>
      <c r="I25">
        <f t="shared" si="5"/>
        <v>10.11</v>
      </c>
      <c r="J25">
        <f t="shared" si="6"/>
        <v>2.0219999999999991E-2</v>
      </c>
      <c r="K25">
        <f t="shared" si="7"/>
        <v>1011</v>
      </c>
    </row>
    <row r="26" spans="3:11">
      <c r="C26">
        <v>24</v>
      </c>
      <c r="D26">
        <f t="shared" si="0"/>
        <v>49.999999999999972</v>
      </c>
      <c r="E26">
        <f t="shared" si="1"/>
        <v>9.8849999999999998</v>
      </c>
      <c r="F26">
        <f t="shared" si="2"/>
        <v>1.977000000000001E-2</v>
      </c>
      <c r="G26">
        <f t="shared" si="3"/>
        <v>988.5</v>
      </c>
      <c r="H26">
        <f t="shared" si="4"/>
        <v>50.000000000000028</v>
      </c>
      <c r="I26">
        <f t="shared" si="5"/>
        <v>10.115</v>
      </c>
      <c r="J26">
        <f t="shared" si="6"/>
        <v>2.0229999999999991E-2</v>
      </c>
      <c r="K26">
        <f t="shared" si="7"/>
        <v>1011.5</v>
      </c>
    </row>
    <row r="27" spans="3:11">
      <c r="C27">
        <v>25</v>
      </c>
      <c r="D27">
        <f t="shared" si="0"/>
        <v>49.999999999999979</v>
      </c>
      <c r="E27">
        <f t="shared" si="1"/>
        <v>9.8800000000000008</v>
      </c>
      <c r="F27">
        <f t="shared" si="2"/>
        <v>1.976000000000001E-2</v>
      </c>
      <c r="G27">
        <f t="shared" si="3"/>
        <v>988</v>
      </c>
      <c r="H27">
        <f t="shared" si="4"/>
        <v>50.000000000000021</v>
      </c>
      <c r="I27">
        <f t="shared" si="5"/>
        <v>10.119999999999999</v>
      </c>
      <c r="J27">
        <f t="shared" si="6"/>
        <v>2.0239999999999991E-2</v>
      </c>
      <c r="K27">
        <f t="shared" si="7"/>
        <v>1012</v>
      </c>
    </row>
    <row r="28" spans="3:11">
      <c r="C28">
        <v>26</v>
      </c>
      <c r="D28">
        <f t="shared" si="0"/>
        <v>49.999999999999972</v>
      </c>
      <c r="E28">
        <f t="shared" si="1"/>
        <v>9.875</v>
      </c>
      <c r="F28">
        <f t="shared" si="2"/>
        <v>1.9750000000000011E-2</v>
      </c>
      <c r="G28">
        <f t="shared" si="3"/>
        <v>987.5</v>
      </c>
      <c r="H28">
        <f t="shared" si="4"/>
        <v>50.000000000000028</v>
      </c>
      <c r="I28">
        <f t="shared" si="5"/>
        <v>10.125</v>
      </c>
      <c r="J28">
        <f t="shared" si="6"/>
        <v>2.024999999999999E-2</v>
      </c>
      <c r="K28">
        <f t="shared" si="7"/>
        <v>1012.5</v>
      </c>
    </row>
    <row r="29" spans="3:11">
      <c r="C29">
        <v>27</v>
      </c>
      <c r="D29">
        <f t="shared" si="0"/>
        <v>49.999999999999964</v>
      </c>
      <c r="E29">
        <f t="shared" si="1"/>
        <v>9.8699999999999992</v>
      </c>
      <c r="F29">
        <f t="shared" si="2"/>
        <v>1.9740000000000011E-2</v>
      </c>
      <c r="G29">
        <f t="shared" si="3"/>
        <v>987</v>
      </c>
      <c r="H29">
        <f t="shared" si="4"/>
        <v>50.000000000000021</v>
      </c>
      <c r="I29">
        <f t="shared" si="5"/>
        <v>10.130000000000001</v>
      </c>
      <c r="J29">
        <f t="shared" si="6"/>
        <v>2.025999999999999E-2</v>
      </c>
      <c r="K29">
        <f t="shared" si="7"/>
        <v>1013</v>
      </c>
    </row>
    <row r="30" spans="3:11">
      <c r="C30">
        <v>28</v>
      </c>
      <c r="D30">
        <f t="shared" si="0"/>
        <v>49.999999999999972</v>
      </c>
      <c r="E30">
        <f t="shared" si="1"/>
        <v>9.8650000000000002</v>
      </c>
      <c r="F30">
        <f t="shared" si="2"/>
        <v>1.9730000000000011E-2</v>
      </c>
      <c r="G30">
        <f t="shared" si="3"/>
        <v>986.5</v>
      </c>
      <c r="H30">
        <f t="shared" si="4"/>
        <v>50.000000000000028</v>
      </c>
      <c r="I30">
        <f t="shared" si="5"/>
        <v>10.135</v>
      </c>
      <c r="J30">
        <f t="shared" si="6"/>
        <v>2.0269999999999989E-2</v>
      </c>
      <c r="K30">
        <f t="shared" si="7"/>
        <v>1013.5</v>
      </c>
    </row>
    <row r="31" spans="3:11">
      <c r="C31">
        <v>29</v>
      </c>
      <c r="D31">
        <f t="shared" si="0"/>
        <v>49.999999999999964</v>
      </c>
      <c r="E31">
        <f t="shared" si="1"/>
        <v>9.86</v>
      </c>
      <c r="F31">
        <f t="shared" si="2"/>
        <v>1.9720000000000012E-2</v>
      </c>
      <c r="G31">
        <f t="shared" si="3"/>
        <v>986</v>
      </c>
      <c r="H31">
        <f t="shared" si="4"/>
        <v>50.000000000000021</v>
      </c>
      <c r="I31">
        <f t="shared" si="5"/>
        <v>10.14</v>
      </c>
      <c r="J31">
        <f t="shared" si="6"/>
        <v>2.0279999999999989E-2</v>
      </c>
      <c r="K31">
        <f t="shared" si="7"/>
        <v>1014</v>
      </c>
    </row>
    <row r="32" spans="3:11">
      <c r="C32">
        <v>30</v>
      </c>
      <c r="D32">
        <f t="shared" si="0"/>
        <v>49.999999999999972</v>
      </c>
      <c r="E32">
        <f t="shared" si="1"/>
        <v>9.8550000000000004</v>
      </c>
      <c r="F32">
        <f t="shared" si="2"/>
        <v>1.9710000000000012E-2</v>
      </c>
      <c r="G32">
        <f t="shared" si="3"/>
        <v>985.5</v>
      </c>
      <c r="H32">
        <f t="shared" si="4"/>
        <v>50.000000000000028</v>
      </c>
      <c r="I32">
        <f t="shared" si="5"/>
        <v>10.145</v>
      </c>
      <c r="J32">
        <f t="shared" si="6"/>
        <v>2.0289999999999989E-2</v>
      </c>
      <c r="K32">
        <f t="shared" si="7"/>
        <v>1014.5</v>
      </c>
    </row>
    <row r="33" spans="3:11">
      <c r="C33">
        <v>31</v>
      </c>
      <c r="D33">
        <f t="shared" si="0"/>
        <v>49.999999999999964</v>
      </c>
      <c r="E33">
        <f t="shared" si="1"/>
        <v>9.85</v>
      </c>
      <c r="F33">
        <f t="shared" si="2"/>
        <v>1.9700000000000013E-2</v>
      </c>
      <c r="G33">
        <f t="shared" si="3"/>
        <v>985</v>
      </c>
      <c r="H33">
        <f t="shared" si="4"/>
        <v>50.000000000000036</v>
      </c>
      <c r="I33">
        <f t="shared" si="5"/>
        <v>10.15</v>
      </c>
      <c r="J33">
        <f t="shared" si="6"/>
        <v>2.0299999999999988E-2</v>
      </c>
      <c r="K33">
        <f t="shared" si="7"/>
        <v>1015</v>
      </c>
    </row>
    <row r="34" spans="3:11">
      <c r="C34">
        <v>32</v>
      </c>
      <c r="D34">
        <f t="shared" si="0"/>
        <v>49.999999999999972</v>
      </c>
      <c r="E34">
        <f t="shared" si="1"/>
        <v>9.8450000000000006</v>
      </c>
      <c r="F34">
        <f t="shared" si="2"/>
        <v>1.9690000000000013E-2</v>
      </c>
      <c r="G34">
        <f t="shared" si="3"/>
        <v>984.5</v>
      </c>
      <c r="H34">
        <f t="shared" si="4"/>
        <v>50.000000000000028</v>
      </c>
      <c r="I34">
        <f t="shared" si="5"/>
        <v>10.154999999999999</v>
      </c>
      <c r="J34">
        <f t="shared" si="6"/>
        <v>2.0309999999999988E-2</v>
      </c>
      <c r="K34">
        <f t="shared" si="7"/>
        <v>1015.5</v>
      </c>
    </row>
    <row r="35" spans="3:11">
      <c r="C35">
        <v>33</v>
      </c>
      <c r="D35">
        <f t="shared" si="0"/>
        <v>49.999999999999964</v>
      </c>
      <c r="E35">
        <f t="shared" si="1"/>
        <v>9.84</v>
      </c>
      <c r="F35">
        <f t="shared" si="2"/>
        <v>1.9680000000000013E-2</v>
      </c>
      <c r="G35">
        <f t="shared" si="3"/>
        <v>984</v>
      </c>
      <c r="H35">
        <f t="shared" si="4"/>
        <v>50.000000000000036</v>
      </c>
      <c r="I35">
        <f t="shared" si="5"/>
        <v>10.16</v>
      </c>
      <c r="J35">
        <f t="shared" si="6"/>
        <v>2.0319999999999987E-2</v>
      </c>
      <c r="K35">
        <f t="shared" si="7"/>
        <v>1016</v>
      </c>
    </row>
    <row r="36" spans="3:11">
      <c r="C36">
        <v>34</v>
      </c>
      <c r="D36">
        <f t="shared" si="0"/>
        <v>49.999999999999972</v>
      </c>
      <c r="E36">
        <f t="shared" si="1"/>
        <v>9.8350000000000009</v>
      </c>
      <c r="F36">
        <f t="shared" si="2"/>
        <v>1.9670000000000014E-2</v>
      </c>
      <c r="G36">
        <f t="shared" si="3"/>
        <v>983.5</v>
      </c>
      <c r="H36">
        <f t="shared" si="4"/>
        <v>50.000000000000028</v>
      </c>
      <c r="I36">
        <f t="shared" si="5"/>
        <v>10.164999999999999</v>
      </c>
      <c r="J36">
        <f t="shared" si="6"/>
        <v>2.0329999999999987E-2</v>
      </c>
      <c r="K36">
        <f t="shared" si="7"/>
        <v>1016.5</v>
      </c>
    </row>
    <row r="37" spans="3:11">
      <c r="C37">
        <v>35</v>
      </c>
      <c r="D37">
        <f t="shared" si="0"/>
        <v>49.999999999999964</v>
      </c>
      <c r="E37">
        <f t="shared" si="1"/>
        <v>9.83</v>
      </c>
      <c r="F37">
        <f t="shared" si="2"/>
        <v>1.9660000000000014E-2</v>
      </c>
      <c r="G37">
        <f t="shared" si="3"/>
        <v>983</v>
      </c>
      <c r="H37">
        <f t="shared" si="4"/>
        <v>50.000000000000036</v>
      </c>
      <c r="I37">
        <f t="shared" si="5"/>
        <v>10.17</v>
      </c>
      <c r="J37">
        <f t="shared" si="6"/>
        <v>2.0339999999999987E-2</v>
      </c>
      <c r="K37">
        <f t="shared" si="7"/>
        <v>1017</v>
      </c>
    </row>
    <row r="38" spans="3:11">
      <c r="C38">
        <v>36</v>
      </c>
      <c r="D38">
        <f t="shared" si="0"/>
        <v>49.999999999999957</v>
      </c>
      <c r="E38">
        <f t="shared" si="1"/>
        <v>9.8249999999999993</v>
      </c>
      <c r="F38">
        <f t="shared" si="2"/>
        <v>1.9650000000000015E-2</v>
      </c>
      <c r="G38">
        <f t="shared" si="3"/>
        <v>982.5</v>
      </c>
      <c r="H38">
        <f t="shared" si="4"/>
        <v>50.000000000000028</v>
      </c>
      <c r="I38">
        <f t="shared" si="5"/>
        <v>10.175000000000001</v>
      </c>
      <c r="J38">
        <f t="shared" si="6"/>
        <v>2.0349999999999986E-2</v>
      </c>
      <c r="K38">
        <f t="shared" si="7"/>
        <v>1017.5</v>
      </c>
    </row>
    <row r="39" spans="3:11">
      <c r="C39">
        <v>37</v>
      </c>
      <c r="D39">
        <f t="shared" si="0"/>
        <v>49.999999999999964</v>
      </c>
      <c r="E39">
        <f t="shared" si="1"/>
        <v>9.82</v>
      </c>
      <c r="F39">
        <f t="shared" si="2"/>
        <v>1.9640000000000015E-2</v>
      </c>
      <c r="G39">
        <f t="shared" si="3"/>
        <v>982</v>
      </c>
      <c r="H39">
        <f t="shared" si="4"/>
        <v>50.000000000000036</v>
      </c>
      <c r="I39">
        <f t="shared" si="5"/>
        <v>10.18</v>
      </c>
      <c r="J39">
        <f t="shared" si="6"/>
        <v>2.0359999999999986E-2</v>
      </c>
      <c r="K39">
        <f t="shared" si="7"/>
        <v>1018</v>
      </c>
    </row>
    <row r="40" spans="3:11">
      <c r="C40">
        <v>38</v>
      </c>
      <c r="D40">
        <f t="shared" si="0"/>
        <v>49.999999999999957</v>
      </c>
      <c r="E40">
        <f t="shared" si="1"/>
        <v>9.8149999999999995</v>
      </c>
      <c r="F40">
        <f t="shared" si="2"/>
        <v>1.9630000000000015E-2</v>
      </c>
      <c r="G40">
        <f t="shared" si="3"/>
        <v>981.5</v>
      </c>
      <c r="H40">
        <f t="shared" si="4"/>
        <v>50.000000000000036</v>
      </c>
      <c r="I40">
        <f t="shared" si="5"/>
        <v>10.185</v>
      </c>
      <c r="J40">
        <f t="shared" si="6"/>
        <v>2.0369999999999985E-2</v>
      </c>
      <c r="K40">
        <f t="shared" si="7"/>
        <v>1018.5</v>
      </c>
    </row>
    <row r="41" spans="3:11">
      <c r="C41">
        <v>39</v>
      </c>
      <c r="D41">
        <f t="shared" si="0"/>
        <v>49.999999999999964</v>
      </c>
      <c r="E41">
        <f t="shared" si="1"/>
        <v>9.81</v>
      </c>
      <c r="F41">
        <f t="shared" si="2"/>
        <v>1.9620000000000016E-2</v>
      </c>
      <c r="G41">
        <f t="shared" si="3"/>
        <v>981</v>
      </c>
      <c r="H41">
        <f t="shared" si="4"/>
        <v>50.000000000000036</v>
      </c>
      <c r="I41">
        <f t="shared" si="5"/>
        <v>10.19</v>
      </c>
      <c r="J41">
        <f t="shared" si="6"/>
        <v>2.0379999999999985E-2</v>
      </c>
      <c r="K41">
        <f t="shared" si="7"/>
        <v>1019</v>
      </c>
    </row>
    <row r="42" spans="3:11">
      <c r="C42">
        <v>40</v>
      </c>
      <c r="D42">
        <f t="shared" si="0"/>
        <v>49.999999999999957</v>
      </c>
      <c r="E42">
        <f t="shared" si="1"/>
        <v>9.8049999999999997</v>
      </c>
      <c r="F42">
        <f t="shared" si="2"/>
        <v>1.9610000000000016E-2</v>
      </c>
      <c r="G42">
        <f t="shared" si="3"/>
        <v>980.5</v>
      </c>
      <c r="H42">
        <f t="shared" si="4"/>
        <v>50.000000000000043</v>
      </c>
      <c r="I42">
        <f t="shared" si="5"/>
        <v>10.195</v>
      </c>
      <c r="J42">
        <f t="shared" si="6"/>
        <v>2.0389999999999985E-2</v>
      </c>
      <c r="K42">
        <f t="shared" si="7"/>
        <v>1019.5</v>
      </c>
    </row>
    <row r="43" spans="3:11">
      <c r="C43">
        <v>41</v>
      </c>
      <c r="D43">
        <f t="shared" si="0"/>
        <v>49.999999999999957</v>
      </c>
      <c r="E43">
        <f t="shared" si="1"/>
        <v>9.8000000000000007</v>
      </c>
      <c r="F43">
        <f t="shared" si="2"/>
        <v>1.9600000000000017E-2</v>
      </c>
      <c r="G43">
        <f t="shared" si="3"/>
        <v>980</v>
      </c>
      <c r="H43">
        <f t="shared" si="4"/>
        <v>50.000000000000036</v>
      </c>
      <c r="I43">
        <f t="shared" si="5"/>
        <v>10.199999999999999</v>
      </c>
      <c r="J43">
        <f t="shared" si="6"/>
        <v>2.0399999999999984E-2</v>
      </c>
      <c r="K43">
        <f t="shared" si="7"/>
        <v>1020</v>
      </c>
    </row>
    <row r="44" spans="3:11">
      <c r="C44">
        <v>42</v>
      </c>
      <c r="D44">
        <f t="shared" si="0"/>
        <v>49.999999999999957</v>
      </c>
      <c r="E44">
        <f t="shared" si="1"/>
        <v>9.7949999999999999</v>
      </c>
      <c r="F44">
        <f t="shared" si="2"/>
        <v>1.9590000000000017E-2</v>
      </c>
      <c r="G44">
        <f t="shared" si="3"/>
        <v>979.5</v>
      </c>
      <c r="H44">
        <f t="shared" si="4"/>
        <v>50.000000000000043</v>
      </c>
      <c r="I44">
        <f t="shared" si="5"/>
        <v>10.205</v>
      </c>
      <c r="J44">
        <f t="shared" si="6"/>
        <v>2.0409999999999984E-2</v>
      </c>
      <c r="K44">
        <f t="shared" si="7"/>
        <v>1020.5</v>
      </c>
    </row>
    <row r="45" spans="3:11">
      <c r="C45">
        <v>43</v>
      </c>
      <c r="D45">
        <f t="shared" si="0"/>
        <v>49.999999999999957</v>
      </c>
      <c r="E45">
        <f t="shared" si="1"/>
        <v>9.7899999999999991</v>
      </c>
      <c r="F45">
        <f t="shared" si="2"/>
        <v>1.9580000000000018E-2</v>
      </c>
      <c r="G45">
        <f t="shared" si="3"/>
        <v>979</v>
      </c>
      <c r="H45">
        <f t="shared" si="4"/>
        <v>50.000000000000043</v>
      </c>
      <c r="I45">
        <f t="shared" si="5"/>
        <v>10.210000000000001</v>
      </c>
      <c r="J45">
        <f t="shared" si="6"/>
        <v>2.0419999999999983E-2</v>
      </c>
      <c r="K45">
        <f t="shared" si="7"/>
        <v>1021</v>
      </c>
    </row>
    <row r="46" spans="3:11">
      <c r="C46">
        <v>44</v>
      </c>
      <c r="D46">
        <f t="shared" si="0"/>
        <v>49.999999999999957</v>
      </c>
      <c r="E46">
        <f t="shared" si="1"/>
        <v>9.7850000000000001</v>
      </c>
      <c r="F46">
        <f t="shared" si="2"/>
        <v>1.9570000000000018E-2</v>
      </c>
      <c r="G46">
        <f t="shared" si="3"/>
        <v>978.5</v>
      </c>
      <c r="H46">
        <f t="shared" si="4"/>
        <v>50.000000000000043</v>
      </c>
      <c r="I46">
        <f t="shared" si="5"/>
        <v>10.215</v>
      </c>
      <c r="J46">
        <f t="shared" si="6"/>
        <v>2.0429999999999983E-2</v>
      </c>
      <c r="K46">
        <f t="shared" si="7"/>
        <v>1021.5</v>
      </c>
    </row>
    <row r="47" spans="3:11">
      <c r="C47">
        <v>45</v>
      </c>
      <c r="D47">
        <f t="shared" si="0"/>
        <v>49.99999999999995</v>
      </c>
      <c r="E47">
        <f t="shared" si="1"/>
        <v>9.7799999999999994</v>
      </c>
      <c r="F47">
        <f t="shared" si="2"/>
        <v>1.9560000000000018E-2</v>
      </c>
      <c r="G47">
        <f t="shared" si="3"/>
        <v>978</v>
      </c>
      <c r="H47">
        <f t="shared" si="4"/>
        <v>50.000000000000043</v>
      </c>
      <c r="I47">
        <f t="shared" si="5"/>
        <v>10.220000000000001</v>
      </c>
      <c r="J47">
        <f t="shared" si="6"/>
        <v>2.0439999999999982E-2</v>
      </c>
      <c r="K47">
        <f t="shared" si="7"/>
        <v>1022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I10"/>
  <sheetViews>
    <sheetView workbookViewId="0">
      <selection activeCell="D7" sqref="D7"/>
    </sheetView>
  </sheetViews>
  <sheetFormatPr defaultRowHeight="15"/>
  <cols>
    <col min="6" max="6" width="13.7109375" customWidth="1"/>
  </cols>
  <sheetData>
    <row r="1" spans="2:9">
      <c r="B1" t="s">
        <v>17</v>
      </c>
      <c r="C1" t="s">
        <v>21</v>
      </c>
      <c r="D1" t="s">
        <v>19</v>
      </c>
      <c r="E1" t="s">
        <v>20</v>
      </c>
      <c r="F1" t="s">
        <v>22</v>
      </c>
      <c r="G1" t="s">
        <v>23</v>
      </c>
      <c r="H1" t="s">
        <v>24</v>
      </c>
      <c r="I1" t="s">
        <v>32</v>
      </c>
    </row>
    <row r="3" spans="2:9">
      <c r="B3" s="1">
        <v>1.9499999999999999E-3</v>
      </c>
      <c r="C3" s="1">
        <v>0.06</v>
      </c>
      <c r="D3" s="1">
        <v>-1.4999999999999999E-2</v>
      </c>
      <c r="E3" s="1">
        <v>-2.86E-2</v>
      </c>
      <c r="F3" s="1">
        <v>5.0999999999999996</v>
      </c>
      <c r="G3" s="1">
        <v>0.2</v>
      </c>
      <c r="H3" s="1">
        <v>50</v>
      </c>
      <c r="I3" s="1">
        <v>-2.7199999999999998E-2</v>
      </c>
    </row>
    <row r="5" spans="2:9">
      <c r="B5" t="s">
        <v>28</v>
      </c>
      <c r="C5" t="s">
        <v>25</v>
      </c>
      <c r="D5" t="s">
        <v>18</v>
      </c>
      <c r="E5" t="s">
        <v>26</v>
      </c>
      <c r="F5" t="s">
        <v>27</v>
      </c>
      <c r="G5" t="s">
        <v>29</v>
      </c>
      <c r="H5" t="s">
        <v>30</v>
      </c>
      <c r="I5" t="s">
        <v>31</v>
      </c>
    </row>
    <row r="7" spans="2:9">
      <c r="B7" s="1">
        <f>G3*C3*H3</f>
        <v>0.6</v>
      </c>
      <c r="C7" s="1">
        <f>(B7*D3+F3*E3)/(B7+F3)</f>
        <v>-2.7168421052631581E-2</v>
      </c>
      <c r="D7" s="1">
        <f>(D3+1)*B3*G3*C3*H3</f>
        <v>1.15245E-3</v>
      </c>
      <c r="E7" s="1">
        <f>(E3+1)*B3*F3</f>
        <v>9.6605729999999987E-3</v>
      </c>
      <c r="F7" s="1">
        <f>D7+E7</f>
        <v>1.0813022999999998E-2</v>
      </c>
      <c r="H7" s="1">
        <f>G3*H3*C3+F3</f>
        <v>5.6999999999999993</v>
      </c>
      <c r="I7" s="1">
        <f>((F7/H7)-B3)/B3</f>
        <v>-2.7168421052631554E-2</v>
      </c>
    </row>
    <row r="9" spans="2:9">
      <c r="B9" t="s">
        <v>33</v>
      </c>
    </row>
    <row r="10" spans="2:9">
      <c r="B10" s="1">
        <v>-2.6200000000000001E-2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erosion rates </vt:lpstr>
      <vt:lpstr>deltaC13</vt:lpstr>
      <vt:lpstr>Sheet3</vt:lpstr>
    </vt:vector>
  </TitlesOfParts>
  <Company>K.U.Leuven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K.U.Leuven</dc:creator>
  <cp:lastModifiedBy>K.U.Leuven</cp:lastModifiedBy>
  <dcterms:created xsi:type="dcterms:W3CDTF">2009-08-20T09:32:56Z</dcterms:created>
  <dcterms:modified xsi:type="dcterms:W3CDTF">2009-08-20T13:38:55Z</dcterms:modified>
</cp:coreProperties>
</file>